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1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<sst xmlns="http://schemas.openxmlformats.org/spreadsheetml/2006/main" count="194" uniqueCount="140">
  <si>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</si>
  <si>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Nine-Month period ended 30 September 2012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</si>
  <si>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</si>
  <si>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</si>
  <si>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</si>
  <si>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</si>
  <si>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</si>
  <si>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</si>
  <si>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</si>
  <si>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</si>
  <si>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</si>
  <si>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</si>
  <si>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</si>
  <si>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</si>
  <si>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</si>
  <si>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</si>
  <si>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</si>
  <si>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</si>
  <si>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9 months ended 30 September 2011</t>
  </si>
  <si>
    <t>As at 1 January 2011</t>
  </si>
  <si>
    <t>-</t>
  </si>
  <si>
    <t>Total comprehensive income for the period</t>
  </si>
  <si>
    <t>Dividends</t>
  </si>
  <si>
    <t>As at 30 September 2011</t>
  </si>
  <si>
    <t>Unaudited 9 months ended 30 September 2012</t>
  </si>
  <si>
    <t>As at 1 January 2012</t>
  </si>
  <si>
    <t>As at 30 September 2012</t>
  </si>
  <si>
    <t>The Condensed Consolidated Statement of Changes in Equity should be read in conjunction with the Audited Annual Financial Statements for the year</t>
  </si>
  <si>
    <t>ended 31 December 2011 and the accompanying explanatory notes attached to the interim financial statements.</t>
  </si>
  <si>
    <t>Page 1</t>
  </si>
  <si>
    <t>UNAUDITED CONDENSED CONSOLIDATED STATEMENT OF COMPREHENSIVE INCOME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</si>
  <si>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</si>
  <si>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</si>
  <si>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</si>
  <si>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</si>
  <si>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</si>
  <si>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</si>
  <si>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</si>
  <si>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</si>
  <si>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</si>
  <si>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30.09.2012</t>
  </si>
  <si>
    <t>30.09.2011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</si>
  <si>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</si>
  <si>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</si>
  <si>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</si>
  <si>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</si>
  <si>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</si>
  <si>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</si>
  <si>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</si>
  <si>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</si>
  <si>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Profit from operations</t>
  </si>
  <si>
    <t>Finance costs</t>
  </si>
  <si>
    <t>Profit before tax</t>
  </si>
  <si>
    <t>Income tax expense</t>
  </si>
  <si>
    <t>Profit for the period</t>
  </si>
  <si>
    <t>Other comprehensive income</t>
  </si>
  <si>
    <t>Attributable to:</t>
  </si>
  <si>
    <t>Equity holders of the parent</t>
  </si>
  <si>
    <t>Basic earnings per ordinary share (sen)</t>
  </si>
  <si>
    <t>The Condensed Consolidated Statement of Comprehensive Income should be read in conjunction with the Audited</t>
  </si>
  <si>
    <t>Annual Financial Statements for the year ended 31 December 2011 and the accompanying explanatory notes attached to</t>
  </si>
  <si>
    <t>the interim financial statements</t>
  </si>
  <si>
    <t>Quarterly Report on Unaudited Consolidated Results for the Nine-Month ended 30 September 2012</t>
  </si>
  <si>
    <t>Page 4</t>
  </si>
  <si>
    <t>UNAUDITED CONDENSED CONSOLIDATED STATEMENT OF CASH FLOWS</t>
  </si>
  <si>
    <t>9 Months</t>
  </si>
  <si>
    <t>Ended</t>
  </si>
  <si>
    <t>CASH FLOW FROM OPERATING ACTIVITIES</t>
  </si>
  <si>
    <t>Profit before taxation</t>
  </si>
  <si>
    <t>Adjustments for non-operating items:-</t>
  </si>
  <si>
    <t>Depreciation and amortisation</t>
  </si>
  <si>
    <t>Interest expense</t>
  </si>
  <si>
    <t>Interest income</t>
  </si>
  <si>
    <t>Other non-cash items</t>
  </si>
  <si>
    <t>Operating profit before working capital changes</t>
  </si>
  <si>
    <t>(Increase)/Decrease in inventories</t>
  </si>
  <si>
    <t>(Increase)/Decrease in receivables</t>
  </si>
  <si>
    <t>Decrease in payables</t>
  </si>
  <si>
    <t>Tax paid</t>
  </si>
  <si>
    <t>Net cash from operating activities</t>
  </si>
  <si>
    <t>CASH FLOW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</si>
  <si>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</si>
  <si>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</si>
  <si>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</si>
  <si>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</si>
  <si>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 FROM FINANCING ACTIVITIES</t>
  </si>
  <si>
    <t>Interest paid</t>
  </si>
  <si>
    <t>Dividend paid</t>
  </si>
  <si>
    <t>Net proceeds from other short term borrowings</t>
  </si>
  <si>
    <t>Repayment of term loan</t>
  </si>
  <si>
    <t>Repayment of HP creditors</t>
  </si>
  <si>
    <t>Net cash used in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</si>
  <si>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</si>
  <si>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</si>
  <si>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</si>
  <si>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</si>
  <si>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</si>
  <si>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</si>
  <si>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The Condensed Consolidated Statement of Cash Flows should be read in conjunction with the Audited Annual Financial</t>
  </si>
  <si>
    <t>Statements for the year ended 31 December 2011 and the accompanying explanatory notes attached to the interim</t>
  </si>
  <si>
    <t>financial statements</t>
  </si>
  <si>
    <t>Page 2</t>
  </si>
  <si>
    <t>UNAUDITED CONDENSED CONSOLIDATED STATEMENT OF FINANCIAL POSITION</t>
  </si>
  <si>
    <t>Unaudited</t>
  </si>
  <si>
    <t>Audited</t>
  </si>
  <si>
    <t>As at</t>
  </si>
  <si>
    <t>31.12.2011</t>
  </si>
  <si>
    <t>ASSETS</t>
  </si>
  <si>
    <t>NON-CURRENT ASSETS</t>
  </si>
  <si>
    <t>Property, plant and equipment</t>
  </si>
  <si>
    <t>Investment properties</t>
  </si>
  <si>
    <t>Intangible asset</t>
  </si>
  <si>
    <t>Deferred tax assets</t>
  </si>
  <si>
    <t>Total non-current assets</t>
  </si>
  <si>
    <t>CURRENT ASSETS</t>
  </si>
  <si>
    <t>Inventories</t>
  </si>
  <si>
    <t>Trade receivables</t>
  </si>
  <si>
    <t>Other receivables</t>
  </si>
  <si>
    <t>Tax recoverable</t>
  </si>
  <si>
    <t>Total current assets</t>
  </si>
  <si>
    <t>TOTAL ASSETS</t>
  </si>
  <si>
    <t>EQUITY AND LIABILITIES</t>
  </si>
  <si>
    <t>Share capital</t>
  </si>
  <si>
    <t>Other reserves</t>
  </si>
  <si>
    <t>Retained earnings</t>
  </si>
  <si>
    <t>Total equity attributable to equity holders of the parent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</si>
  <si>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</si>
  <si>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</si>
  <si>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</si>
  <si>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</si>
  <si>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</si>
  <si>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</si>
  <si>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</si>
  <si>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</si>
  <si>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</si>
  <si>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</si>
  <si>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</si>
  <si>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Statement of Financial Position should be read in conjunction with the Audited Annual</t>
  </si>
  <si>
    <t xml:space="preserve">Financial Statements for the year ended 31 December 2011 and the accompanying explanatory notes attached to the </t>
  </si>
  <si>
    <t>interim financial statements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</si>
</sst>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_);_(@_)"/>
    <numFmt numFmtId="166" formatCode="#,##0;\-#,##0"/>
    <numFmt numFmtId="167" formatCode="_-* #,##0.00_-;\-* #,##0.00_-;_-* \-??_-;_-@_-"/>
    <numFmt numFmtId="168" formatCode="_(* #,##0.00_);_(* \(#,##0.00\);_(* \-??_);_(@_)"/>
    <numFmt numFmtId="169" formatCode="#,##0.00;\-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7" fontId="20" fillId="0" borderId="0" xfId="15" applyFont="1" applyFill="1" applyBorder="1" applyAlignment="1" applyProtection="1">
      <alignment/>
      <protection/>
    </xf>
    <xf numFmtId="167" fontId="20" fillId="0" borderId="10" xfId="15" applyFont="1" applyFill="1" applyBorder="1" applyAlignment="1" applyProtection="1">
      <alignment/>
      <protection/>
    </xf>
    <xf numFmtId="164" fontId="19" fillId="24" borderId="0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7" fontId="19" fillId="0" borderId="0" xfId="15" applyFont="1" applyFill="1" applyBorder="1" applyAlignment="1" applyProtection="1">
      <alignment horizontal="center"/>
      <protection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5" fontId="20" fillId="0" borderId="0" xfId="15" applyNumberFormat="1" applyFont="1" applyFill="1" applyBorder="1" applyAlignment="1" applyProtection="1">
      <alignment/>
      <protection/>
    </xf>
    <xf numFmtId="165" fontId="20" fillId="0" borderId="10" xfId="15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right"/>
      <protection/>
    </xf>
    <xf numFmtId="165" fontId="19" fillId="0" borderId="0" xfId="15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center"/>
      <protection/>
    </xf>
    <xf numFmtId="165" fontId="20" fillId="0" borderId="13" xfId="15" applyNumberFormat="1" applyFont="1" applyFill="1" applyBorder="1" applyAlignment="1" applyProtection="1">
      <alignment/>
      <protection/>
    </xf>
    <xf numFmtId="164" fontId="19" fillId="0" borderId="0" xfId="0" applyFont="1" applyFill="1" applyAlignment="1">
      <alignment/>
    </xf>
    <xf numFmtId="165" fontId="20" fillId="0" borderId="12" xfId="15" applyNumberFormat="1" applyFont="1" applyFill="1" applyBorder="1" applyAlignment="1" applyProtection="1">
      <alignment/>
      <protection/>
    </xf>
    <xf numFmtId="165" fontId="20" fillId="0" borderId="14" xfId="15" applyNumberFormat="1" applyFont="1" applyFill="1" applyBorder="1" applyAlignment="1" applyProtection="1">
      <alignment/>
      <protection/>
    </xf>
    <xf numFmtId="166" fontId="20" fillId="0" borderId="0" xfId="15" applyNumberFormat="1" applyFont="1" applyFill="1" applyBorder="1" applyAlignment="1" applyProtection="1">
      <alignment/>
      <protection/>
    </xf>
    <xf numFmtId="168" fontId="20" fillId="0" borderId="14" xfId="15" applyNumberFormat="1" applyFont="1" applyFill="1" applyBorder="1" applyAlignment="1" applyProtection="1">
      <alignment/>
      <protection/>
    </xf>
    <xf numFmtId="168" fontId="20" fillId="0" borderId="0" xfId="15" applyNumberFormat="1" applyFont="1" applyFill="1" applyBorder="1" applyAlignment="1" applyProtection="1">
      <alignment/>
      <protection/>
    </xf>
    <xf numFmtId="166" fontId="20" fillId="0" borderId="0" xfId="0" applyNumberFormat="1" applyFont="1" applyBorder="1" applyAlignment="1">
      <alignment/>
    </xf>
    <xf numFmtId="169" fontId="20" fillId="0" borderId="0" xfId="15" applyNumberFormat="1" applyFont="1" applyFill="1" applyBorder="1" applyAlignment="1" applyProtection="1">
      <alignment/>
      <protection/>
    </xf>
    <xf numFmtId="169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7" fontId="20" fillId="0" borderId="0" xfId="15" applyFont="1" applyFill="1" applyBorder="1" applyAlignment="1" applyProtection="1">
      <alignment horizontal="right"/>
      <protection/>
    </xf>
    <xf numFmtId="165" fontId="20" fillId="0" borderId="15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/>
      <protection/>
    </xf>
    <xf numFmtId="165" fontId="20" fillId="0" borderId="16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 horizontal="right"/>
    </xf>
    <xf numFmtId="165" fontId="20" fillId="0" borderId="10" xfId="15" applyNumberFormat="1" applyFont="1" applyFill="1" applyBorder="1" applyAlignment="1" applyProtection="1">
      <alignment horizontal="right"/>
      <protection/>
    </xf>
    <xf numFmtId="165" fontId="20" fillId="0" borderId="15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7" xfId="15" applyNumberFormat="1" applyFont="1" applyFill="1" applyBorder="1" applyAlignment="1" applyProtection="1">
      <alignment/>
      <protection/>
    </xf>
    <xf numFmtId="165" fontId="20" fillId="0" borderId="17" xfId="0" applyNumberFormat="1" applyFont="1" applyBorder="1" applyAlignment="1">
      <alignment/>
    </xf>
    <xf numFmtId="165" fontId="20" fillId="0" borderId="11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0175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097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31">
      <selection activeCell="I43" sqref="I43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5:9" ht="12.75">
      <c r="E10" s="7" t="s">
        <v>5</v>
      </c>
      <c r="F10" s="7"/>
      <c r="G10" s="7"/>
      <c r="I10" s="8" t="s">
        <v>6</v>
      </c>
    </row>
    <row r="11" spans="3:11" ht="12.75">
      <c r="C11" s="9" t="s">
        <v>7</v>
      </c>
      <c r="D11" s="9"/>
      <c r="E11" s="9" t="s">
        <v>8</v>
      </c>
      <c r="F11" s="9"/>
      <c r="G11" s="9" t="s">
        <v>9</v>
      </c>
      <c r="H11" s="9"/>
      <c r="I11" s="9" t="s">
        <v>10</v>
      </c>
      <c r="J11" s="9"/>
      <c r="K11" s="9" t="s">
        <v>11</v>
      </c>
    </row>
    <row r="12" spans="3:11" ht="12.75">
      <c r="C12" s="9" t="s">
        <v>12</v>
      </c>
      <c r="D12" s="9"/>
      <c r="E12" s="9" t="s">
        <v>13</v>
      </c>
      <c r="F12" s="9"/>
      <c r="G12" s="9" t="s">
        <v>14</v>
      </c>
      <c r="H12" s="9"/>
      <c r="I12" s="9" t="s">
        <v>15</v>
      </c>
      <c r="J12" s="9"/>
      <c r="K12" s="9" t="s">
        <v>16</v>
      </c>
    </row>
    <row r="13" spans="3:11" ht="12.75">
      <c r="C13" s="9" t="s">
        <v>17</v>
      </c>
      <c r="D13" s="9"/>
      <c r="E13" s="9" t="s">
        <v>17</v>
      </c>
      <c r="F13" s="9"/>
      <c r="G13" s="9" t="s">
        <v>17</v>
      </c>
      <c r="H13" s="9"/>
      <c r="I13" s="9" t="s">
        <v>17</v>
      </c>
      <c r="J13" s="9"/>
      <c r="K13" s="9" t="s">
        <v>17</v>
      </c>
    </row>
    <row r="14" spans="3:11" ht="12.75">
      <c r="C14" s="9"/>
      <c r="D14" s="9"/>
      <c r="E14" s="9"/>
      <c r="F14" s="9"/>
      <c r="G14" s="9"/>
      <c r="H14" s="9"/>
      <c r="I14" s="9"/>
      <c r="J14" s="9"/>
      <c r="K14" s="9"/>
    </row>
    <row r="15" ht="12.75">
      <c r="A15" s="8" t="s">
        <v>18</v>
      </c>
    </row>
    <row r="17" spans="1:11" ht="12.75">
      <c r="A17" t="s">
        <v>19</v>
      </c>
      <c r="C17" s="10">
        <v>66000</v>
      </c>
      <c r="D17" s="10"/>
      <c r="E17" s="11" t="s">
        <v>20</v>
      </c>
      <c r="F17" s="11"/>
      <c r="G17" s="12">
        <v>11631</v>
      </c>
      <c r="H17" s="10"/>
      <c r="I17" s="10">
        <v>80309</v>
      </c>
      <c r="J17" s="10"/>
      <c r="K17" s="10">
        <f>SUM(C17:I17)</f>
        <v>157940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21</v>
      </c>
      <c r="C19" s="11" t="s">
        <v>20</v>
      </c>
      <c r="D19" s="10"/>
      <c r="E19" s="11" t="s">
        <v>20</v>
      </c>
      <c r="F19" s="11"/>
      <c r="G19" s="11" t="s">
        <v>20</v>
      </c>
      <c r="H19" s="10"/>
      <c r="I19" s="10">
        <v>13565</v>
      </c>
      <c r="J19" s="10"/>
      <c r="K19" s="10">
        <f>SUM(C19:I19)</f>
        <v>13565</v>
      </c>
    </row>
    <row r="20" spans="3:11" ht="12.75">
      <c r="C20" s="11"/>
      <c r="D20" s="10"/>
      <c r="E20" s="11"/>
      <c r="F20" s="11"/>
      <c r="G20" s="11"/>
      <c r="H20" s="10"/>
      <c r="I20" s="10"/>
      <c r="J20" s="10"/>
      <c r="K20" s="10"/>
    </row>
    <row r="21" spans="1:11" ht="12.75">
      <c r="A21" t="s">
        <v>22</v>
      </c>
      <c r="C21" s="11" t="s">
        <v>20</v>
      </c>
      <c r="D21" s="10"/>
      <c r="E21" s="11" t="s">
        <v>20</v>
      </c>
      <c r="F21" s="11"/>
      <c r="G21" s="11" t="s">
        <v>20</v>
      </c>
      <c r="H21" s="10"/>
      <c r="I21" s="10">
        <v>-3960</v>
      </c>
      <c r="J21" s="10"/>
      <c r="K21" s="10">
        <f>I21</f>
        <v>-3960</v>
      </c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3" t="s">
        <v>23</v>
      </c>
      <c r="C23" s="14">
        <f>SUM(C17:C22)</f>
        <v>66000</v>
      </c>
      <c r="D23" s="14"/>
      <c r="E23" s="15" t="s">
        <v>20</v>
      </c>
      <c r="F23" s="15"/>
      <c r="G23" s="16">
        <f>SUM(G17:G22)</f>
        <v>11631</v>
      </c>
      <c r="H23" s="14"/>
      <c r="I23" s="14">
        <f>SUM(I17:I22)</f>
        <v>89914</v>
      </c>
      <c r="J23" s="14"/>
      <c r="K23" s="14">
        <f>SUM(K17:K22)</f>
        <v>167545</v>
      </c>
    </row>
    <row r="24" spans="3:11" ht="12.75">
      <c r="C24" s="17"/>
      <c r="D24" s="17"/>
      <c r="E24" s="17"/>
      <c r="F24" s="17"/>
      <c r="G24" s="18"/>
      <c r="H24" s="17"/>
      <c r="I24" s="17"/>
      <c r="J24" s="17"/>
      <c r="K24" s="17"/>
    </row>
    <row r="25" spans="3:11" ht="12.75">
      <c r="C25" s="17"/>
      <c r="D25" s="17"/>
      <c r="E25" s="17"/>
      <c r="F25" s="17"/>
      <c r="G25" s="18"/>
      <c r="H25" s="17"/>
      <c r="I25" s="17"/>
      <c r="J25" s="17"/>
      <c r="K25" s="17"/>
    </row>
    <row r="26" spans="3:11" ht="12.75"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8" t="s">
        <v>24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3:11" ht="12.75"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t="s">
        <v>25</v>
      </c>
      <c r="C29" s="10">
        <v>66000</v>
      </c>
      <c r="D29" s="10"/>
      <c r="E29" s="11" t="s">
        <v>20</v>
      </c>
      <c r="F29" s="11"/>
      <c r="G29" s="10">
        <v>10581</v>
      </c>
      <c r="H29" s="10"/>
      <c r="I29" s="10">
        <v>88869</v>
      </c>
      <c r="J29" s="10"/>
      <c r="K29" s="10">
        <f>SUM(C29:I29)</f>
        <v>165450</v>
      </c>
    </row>
    <row r="30" spans="3:11" ht="12.75">
      <c r="C30" s="11"/>
      <c r="D30" s="10"/>
      <c r="E30" s="10"/>
      <c r="F30" s="10"/>
      <c r="G30" s="11"/>
      <c r="H30" s="10"/>
      <c r="I30" s="10"/>
      <c r="J30" s="10"/>
      <c r="K30" s="11"/>
    </row>
    <row r="31" spans="1:11" ht="12.75">
      <c r="A31" t="s">
        <v>21</v>
      </c>
      <c r="C31" s="11" t="s">
        <v>20</v>
      </c>
      <c r="D31" s="10"/>
      <c r="E31" s="11" t="s">
        <v>20</v>
      </c>
      <c r="F31" s="11"/>
      <c r="G31" s="11" t="s">
        <v>20</v>
      </c>
      <c r="H31" s="10"/>
      <c r="I31" s="10">
        <v>9949</v>
      </c>
      <c r="J31" s="10"/>
      <c r="K31" s="12">
        <f>SUM(C31:I31)</f>
        <v>9949</v>
      </c>
    </row>
    <row r="32" spans="3:11" ht="12.75">
      <c r="C32" s="11"/>
      <c r="D32" s="10"/>
      <c r="E32" s="11"/>
      <c r="F32" s="11"/>
      <c r="G32" s="11"/>
      <c r="H32" s="10"/>
      <c r="I32" s="10"/>
      <c r="J32" s="10"/>
      <c r="K32" s="12"/>
    </row>
    <row r="33" spans="1:11" ht="12.75">
      <c r="A33" t="s">
        <v>22</v>
      </c>
      <c r="C33" s="11" t="s">
        <v>20</v>
      </c>
      <c r="D33" s="10"/>
      <c r="E33" s="11" t="s">
        <v>20</v>
      </c>
      <c r="F33" s="11"/>
      <c r="G33" s="11" t="s">
        <v>20</v>
      </c>
      <c r="H33" s="10"/>
      <c r="I33" s="10">
        <v>-4950</v>
      </c>
      <c r="J33" s="10"/>
      <c r="K33" s="12">
        <f>I33</f>
        <v>-4950</v>
      </c>
    </row>
    <row r="34" spans="3:11" ht="12.75"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3" t="s">
        <v>26</v>
      </c>
      <c r="C35" s="14">
        <f>SUM(C29:C34)</f>
        <v>66000</v>
      </c>
      <c r="D35" s="14"/>
      <c r="E35" s="15" t="s">
        <v>20</v>
      </c>
      <c r="F35" s="15"/>
      <c r="G35" s="14">
        <f>SUM(G29:G34)</f>
        <v>10581</v>
      </c>
      <c r="H35" s="14"/>
      <c r="I35" s="14">
        <f>SUM(I29:I34)</f>
        <v>93868</v>
      </c>
      <c r="J35" s="14"/>
      <c r="K35" s="14">
        <f>SUM(K29:K34)</f>
        <v>170449</v>
      </c>
    </row>
    <row r="36" spans="3:11" ht="12.75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>
      <c r="C51" s="19"/>
      <c r="D51" s="19"/>
      <c r="E51" s="19"/>
      <c r="F51" s="19"/>
      <c r="G51" s="19"/>
      <c r="H51" s="19"/>
      <c r="I51" s="19"/>
      <c r="J51" s="19"/>
      <c r="K51" s="19"/>
    </row>
    <row r="52" spans="3:11" ht="12.75">
      <c r="C52" s="19"/>
      <c r="D52" s="19"/>
      <c r="E52" s="19"/>
      <c r="F52" s="19"/>
      <c r="G52" s="19"/>
      <c r="H52" s="19"/>
      <c r="I52" s="19"/>
      <c r="J52" s="19"/>
      <c r="K52" s="19"/>
    </row>
    <row r="53" spans="3:11" ht="12.75">
      <c r="C53" s="19"/>
      <c r="D53" s="19"/>
      <c r="E53" s="19"/>
      <c r="F53" s="19"/>
      <c r="G53" s="19"/>
      <c r="H53" s="19"/>
      <c r="I53" s="19"/>
      <c r="J53" s="19"/>
      <c r="K53" s="19"/>
    </row>
    <row r="54" spans="3:11" ht="12.75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.75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.75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.75">
      <c r="C57" s="19"/>
      <c r="D57" s="19"/>
      <c r="E57" s="19"/>
      <c r="F57" s="19"/>
      <c r="G57" s="19"/>
      <c r="H57" s="19"/>
      <c r="I57" s="19"/>
      <c r="J57" s="19"/>
      <c r="K57" s="19"/>
    </row>
    <row r="58" spans="3:11" ht="12.75">
      <c r="C58" s="19"/>
      <c r="D58" s="19"/>
      <c r="E58" s="19"/>
      <c r="F58" s="19"/>
      <c r="G58" s="19"/>
      <c r="H58" s="19"/>
      <c r="I58" s="19"/>
      <c r="J58" s="19"/>
      <c r="K58" s="19"/>
    </row>
    <row r="59" spans="3:11" ht="12.75">
      <c r="C59" s="19"/>
      <c r="D59" s="19"/>
      <c r="E59" s="19"/>
      <c r="F59" s="19"/>
      <c r="G59" s="19"/>
      <c r="H59" s="19"/>
      <c r="I59" s="19"/>
      <c r="J59" s="19"/>
      <c r="K59" s="19"/>
    </row>
    <row r="60" spans="3:11" ht="12.75"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5" t="s">
        <v>27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5" t="s">
        <v>28</v>
      </c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5"/>
      <c r="C63" s="19"/>
      <c r="D63" s="19"/>
      <c r="E63" s="19"/>
      <c r="F63" s="19"/>
      <c r="G63" s="19"/>
      <c r="H63" s="19"/>
      <c r="I63" s="19"/>
      <c r="J63" s="19"/>
      <c r="K63" s="19"/>
    </row>
    <row r="64" spans="3:11" ht="12.75">
      <c r="C64" s="19"/>
      <c r="D64" s="19"/>
      <c r="E64" s="19"/>
      <c r="F64" s="19"/>
      <c r="G64" s="19"/>
      <c r="H64" s="19"/>
      <c r="I64" s="19"/>
      <c r="J64" s="19"/>
      <c r="K64" s="19"/>
    </row>
    <row r="65" spans="3:11" ht="12.75">
      <c r="C65" s="19"/>
      <c r="D65" s="19"/>
      <c r="E65" s="19"/>
      <c r="F65" s="19"/>
      <c r="G65" s="19"/>
      <c r="H65" s="19"/>
      <c r="I65" s="19"/>
      <c r="J65" s="19"/>
      <c r="K65" s="19"/>
    </row>
    <row r="66" spans="3:11" ht="12.75">
      <c r="C66" s="19"/>
      <c r="D66" s="19"/>
      <c r="E66" s="19"/>
      <c r="F66" s="19"/>
      <c r="G66" s="19"/>
      <c r="H66" s="19"/>
      <c r="I66" s="19"/>
      <c r="J66" s="19"/>
      <c r="K66" s="19"/>
    </row>
    <row r="67" spans="3:11" ht="12.75">
      <c r="C67" s="19"/>
      <c r="D67" s="19"/>
      <c r="E67" s="19"/>
      <c r="F67" s="19"/>
      <c r="G67" s="19"/>
      <c r="H67" s="19"/>
      <c r="I67" s="19"/>
      <c r="J67" s="19"/>
      <c r="K67" s="19"/>
    </row>
    <row r="68" spans="3:11" ht="12.75">
      <c r="C68" s="19"/>
      <c r="D68" s="19"/>
      <c r="E68" s="19"/>
      <c r="F68" s="19"/>
      <c r="G68" s="19"/>
      <c r="H68" s="19"/>
      <c r="I68" s="19"/>
      <c r="J68" s="19"/>
      <c r="K68" s="19"/>
    </row>
    <row r="69" spans="3:11" ht="12.75">
      <c r="C69" s="19"/>
      <c r="D69" s="19"/>
      <c r="E69" s="19"/>
      <c r="F69" s="19"/>
      <c r="G69" s="19"/>
      <c r="H69" s="19"/>
      <c r="I69" s="19"/>
      <c r="J69" s="19"/>
      <c r="K69" s="19"/>
    </row>
    <row r="70" spans="3:11" ht="12.75">
      <c r="C70" s="19"/>
      <c r="D70" s="19"/>
      <c r="E70" s="19"/>
      <c r="F70" s="19"/>
      <c r="G70" s="19"/>
      <c r="H70" s="19"/>
      <c r="I70" s="19"/>
      <c r="J70" s="19"/>
      <c r="K70" s="19"/>
    </row>
    <row r="71" spans="3:11" ht="12.75">
      <c r="C71" s="19"/>
      <c r="D71" s="19"/>
      <c r="E71" s="19"/>
      <c r="F71" s="19"/>
      <c r="G71" s="19"/>
      <c r="H71" s="19"/>
      <c r="I71" s="19"/>
      <c r="J71" s="19"/>
      <c r="K71" s="19"/>
    </row>
    <row r="72" spans="3:11" ht="12.75">
      <c r="C72" s="19"/>
      <c r="D72" s="19"/>
      <c r="E72" s="19"/>
      <c r="F72" s="19"/>
      <c r="G72" s="19"/>
      <c r="H72" s="19"/>
      <c r="I72" s="19"/>
      <c r="J72" s="19"/>
      <c r="K72" s="19"/>
    </row>
    <row r="73" spans="3:11" ht="12.75">
      <c r="C73" s="19"/>
      <c r="D73" s="19"/>
      <c r="E73" s="19"/>
      <c r="F73" s="19"/>
      <c r="G73" s="19"/>
      <c r="H73" s="19"/>
      <c r="I73" s="19"/>
      <c r="J73" s="19"/>
      <c r="K73" s="19"/>
    </row>
    <row r="74" spans="3:11" ht="12.75">
      <c r="C74" s="19"/>
      <c r="D74" s="19"/>
      <c r="E74" s="19"/>
      <c r="F74" s="19"/>
      <c r="G74" s="19"/>
      <c r="H74" s="19"/>
      <c r="I74" s="19"/>
      <c r="J74" s="19"/>
      <c r="K74" s="19"/>
    </row>
    <row r="75" spans="3:11" ht="12.75">
      <c r="C75" s="19"/>
      <c r="D75" s="19"/>
      <c r="E75" s="19"/>
      <c r="F75" s="19"/>
      <c r="G75" s="19"/>
      <c r="H75" s="19"/>
      <c r="I75" s="19"/>
      <c r="J75" s="19"/>
      <c r="K75" s="19"/>
    </row>
    <row r="76" spans="3:11" ht="12.75">
      <c r="C76" s="19"/>
      <c r="D76" s="19"/>
      <c r="E76" s="19"/>
      <c r="F76" s="19"/>
      <c r="G76" s="19"/>
      <c r="H76" s="19"/>
      <c r="I76" s="19"/>
      <c r="J76" s="19"/>
      <c r="K76" s="19"/>
    </row>
    <row r="77" spans="3:11" ht="12.75">
      <c r="C77" s="19"/>
      <c r="D77" s="19"/>
      <c r="E77" s="19"/>
      <c r="F77" s="19"/>
      <c r="G77" s="19"/>
      <c r="H77" s="19"/>
      <c r="I77" s="19"/>
      <c r="J77" s="19"/>
      <c r="K77" s="19"/>
    </row>
    <row r="78" spans="3:11" ht="12.75">
      <c r="C78" s="19"/>
      <c r="D78" s="19"/>
      <c r="E78" s="19"/>
      <c r="F78" s="19"/>
      <c r="G78" s="19"/>
      <c r="H78" s="19"/>
      <c r="I78" s="19"/>
      <c r="J78" s="19"/>
      <c r="K78" s="19"/>
    </row>
    <row r="79" spans="3:11" ht="12.7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2.7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2.7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2.7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2.7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2.7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2.7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2.7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2.7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2.7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2.7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2.7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2.7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2.7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2.7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2.7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2.7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2.7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2.7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2.7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2.7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2.7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2.7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2.7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2.7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2.7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2.7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2.7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2.7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2.7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2.7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2.7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2.7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2.7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2.7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2.7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2.7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2.7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2.7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2.7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2.7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2.7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2.7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2.7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2.7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2.7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2.7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2.7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2.7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2.7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2.7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2.7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2.7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2.7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2.7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2.7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2.7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2.7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2.7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2.7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2.7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2.7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2.7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2.7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2.7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2.75">
      <c r="C144" s="19"/>
      <c r="D144" s="19"/>
      <c r="E144" s="19"/>
      <c r="F144" s="19"/>
      <c r="G144" s="19"/>
      <c r="H144" s="19"/>
      <c r="I144" s="19"/>
      <c r="J144" s="19"/>
      <c r="K144" s="19"/>
    </row>
  </sheetData>
  <mergeCells count="2">
    <mergeCell ref="C9:K9"/>
    <mergeCell ref="E10:G10"/>
  </mergeCells>
  <printOptions/>
  <pageMargins left="0.5" right="0.5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33.28125" style="2" customWidth="1"/>
    <col min="2" max="2" width="11.28125" style="20" customWidth="1"/>
    <col min="3" max="3" width="3.00390625" style="20" customWidth="1"/>
    <col min="4" max="4" width="13.28125" style="20" customWidth="1"/>
    <col min="5" max="5" width="3.00390625" style="20" customWidth="1"/>
    <col min="6" max="6" width="12.00390625" style="20" customWidth="1"/>
    <col min="7" max="7" width="2.7109375" style="20" customWidth="1"/>
    <col min="8" max="8" width="14.00390625" style="2" customWidth="1"/>
    <col min="9" max="9" width="8.8515625" style="2" customWidth="1"/>
  </cols>
  <sheetData>
    <row r="1" ht="15">
      <c r="A1" s="1" t="s">
        <v>0</v>
      </c>
    </row>
    <row r="2" ht="12.75">
      <c r="A2" s="2" t="s">
        <v>1</v>
      </c>
    </row>
    <row r="3" spans="1:8" ht="12.75">
      <c r="A3" s="3" t="s">
        <v>29</v>
      </c>
      <c r="B3" s="21"/>
      <c r="C3" s="21"/>
      <c r="D3" s="21"/>
      <c r="E3" s="21"/>
      <c r="F3" s="21"/>
      <c r="G3" s="21"/>
      <c r="H3" s="3"/>
    </row>
    <row r="4" ht="12.75">
      <c r="A4" s="5"/>
    </row>
    <row r="5" ht="12.75">
      <c r="A5" s="6" t="s">
        <v>30</v>
      </c>
    </row>
    <row r="6" ht="12.75">
      <c r="A6" s="6"/>
    </row>
    <row r="8" spans="1:19" ht="15.75" customHeight="1">
      <c r="A8" s="22"/>
      <c r="B8" s="23" t="s">
        <v>31</v>
      </c>
      <c r="C8" s="23"/>
      <c r="D8" s="23"/>
      <c r="E8" s="22"/>
      <c r="F8" s="23" t="s">
        <v>32</v>
      </c>
      <c r="G8" s="23"/>
      <c r="H8" s="23"/>
      <c r="I8" s="2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2"/>
      <c r="B9" s="22" t="s">
        <v>33</v>
      </c>
      <c r="C9" s="22"/>
      <c r="D9" s="22" t="s">
        <v>34</v>
      </c>
      <c r="E9" s="22"/>
      <c r="F9" s="22" t="s">
        <v>33</v>
      </c>
      <c r="G9" s="22"/>
      <c r="H9" s="22" t="s">
        <v>34</v>
      </c>
      <c r="I9" s="24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2"/>
      <c r="B10" s="22" t="s">
        <v>35</v>
      </c>
      <c r="C10" s="22"/>
      <c r="D10" s="22" t="s">
        <v>36</v>
      </c>
      <c r="E10" s="22"/>
      <c r="F10" s="22" t="s">
        <v>35</v>
      </c>
      <c r="G10" s="22"/>
      <c r="H10" s="22" t="s">
        <v>36</v>
      </c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2"/>
      <c r="B11" s="22" t="s">
        <v>37</v>
      </c>
      <c r="C11" s="22"/>
      <c r="D11" s="22" t="s">
        <v>37</v>
      </c>
      <c r="E11" s="22"/>
      <c r="F11" s="22" t="s">
        <v>38</v>
      </c>
      <c r="G11" s="22"/>
      <c r="H11" s="22" t="s">
        <v>39</v>
      </c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2"/>
      <c r="B12" s="22" t="s">
        <v>40</v>
      </c>
      <c r="C12" s="22"/>
      <c r="D12" s="22" t="s">
        <v>41</v>
      </c>
      <c r="E12" s="22"/>
      <c r="F12" s="22" t="s">
        <v>40</v>
      </c>
      <c r="G12" s="22"/>
      <c r="H12" s="22" t="s">
        <v>41</v>
      </c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5"/>
      <c r="B13" s="26" t="s">
        <v>42</v>
      </c>
      <c r="C13" s="26"/>
      <c r="D13" s="26" t="s">
        <v>17</v>
      </c>
      <c r="E13" s="26"/>
      <c r="F13" s="26" t="s">
        <v>17</v>
      </c>
      <c r="G13" s="26"/>
      <c r="H13" s="27" t="s">
        <v>42</v>
      </c>
      <c r="I13" s="28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9"/>
      <c r="B14" s="30"/>
      <c r="C14" s="30"/>
      <c r="D14" s="30"/>
      <c r="E14" s="30"/>
      <c r="F14" s="30"/>
      <c r="G14" s="30"/>
      <c r="H14" s="30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1" t="s">
        <v>43</v>
      </c>
      <c r="B15" s="32">
        <v>36772</v>
      </c>
      <c r="C15" s="32"/>
      <c r="D15" s="32">
        <v>34237</v>
      </c>
      <c r="E15" s="32"/>
      <c r="F15" s="32">
        <v>107622</v>
      </c>
      <c r="G15" s="32"/>
      <c r="H15" s="32">
        <v>107634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44</v>
      </c>
      <c r="B16" s="33">
        <v>-23862</v>
      </c>
      <c r="C16" s="32"/>
      <c r="D16" s="33">
        <v>-24966</v>
      </c>
      <c r="E16" s="32"/>
      <c r="F16" s="33">
        <v>-72276</v>
      </c>
      <c r="G16" s="32"/>
      <c r="H16" s="33">
        <v>-70134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4" t="s">
        <v>45</v>
      </c>
      <c r="B17" s="35">
        <f>SUM(B15:B16)</f>
        <v>12910</v>
      </c>
      <c r="C17" s="35"/>
      <c r="D17" s="35">
        <f>SUM(D15:D16)</f>
        <v>9271</v>
      </c>
      <c r="E17" s="35"/>
      <c r="F17" s="35">
        <f>SUM(F15:F16)</f>
        <v>35346</v>
      </c>
      <c r="G17" s="36"/>
      <c r="H17" s="35">
        <f>SUM(H15:H16)</f>
        <v>37500</v>
      </c>
    </row>
    <row r="18" spans="1:8" ht="12.75">
      <c r="A18" s="37"/>
      <c r="B18" s="38"/>
      <c r="C18" s="38"/>
      <c r="D18" s="38"/>
      <c r="E18" s="38"/>
      <c r="F18" s="38"/>
      <c r="G18" s="38"/>
      <c r="H18" s="38"/>
    </row>
    <row r="19" spans="1:8" ht="12.75">
      <c r="A19" s="2" t="s">
        <v>46</v>
      </c>
      <c r="B19" s="32">
        <v>572</v>
      </c>
      <c r="C19" s="32"/>
      <c r="D19" s="32">
        <v>399</v>
      </c>
      <c r="E19" s="32"/>
      <c r="F19" s="32">
        <v>1649</v>
      </c>
      <c r="G19" s="32"/>
      <c r="H19" s="32">
        <v>2011</v>
      </c>
    </row>
    <row r="20" spans="1:8" ht="12.75">
      <c r="A20" s="2" t="s">
        <v>47</v>
      </c>
      <c r="B20" s="32">
        <f>-1556-1450-448-93</f>
        <v>-3547</v>
      </c>
      <c r="C20" s="32"/>
      <c r="D20" s="32">
        <f>-1834-1455-397-93</f>
        <v>-3779</v>
      </c>
      <c r="E20" s="32"/>
      <c r="F20" s="32">
        <f>-3946-5630-2355-375</f>
        <v>-12306</v>
      </c>
      <c r="G20" s="32"/>
      <c r="H20" s="32">
        <f>-3879-4990-2190-398</f>
        <v>-11457</v>
      </c>
    </row>
    <row r="21" spans="1:8" ht="12.75">
      <c r="A21" s="2" t="s">
        <v>48</v>
      </c>
      <c r="B21" s="32">
        <f>-2045</f>
        <v>-2045</v>
      </c>
      <c r="C21" s="32"/>
      <c r="D21" s="32">
        <v>-1749</v>
      </c>
      <c r="E21" s="32"/>
      <c r="F21" s="32">
        <f>-6298</f>
        <v>-6298</v>
      </c>
      <c r="G21" s="32"/>
      <c r="H21" s="32">
        <v>-5473</v>
      </c>
    </row>
    <row r="22" spans="1:8" ht="12.75">
      <c r="A22" s="2" t="s">
        <v>49</v>
      </c>
      <c r="B22" s="33">
        <f>-1126-106</f>
        <v>-1232</v>
      </c>
      <c r="C22" s="32"/>
      <c r="D22" s="33">
        <f>-1330-53</f>
        <v>-1383</v>
      </c>
      <c r="E22" s="32"/>
      <c r="F22" s="33">
        <f>-3452-363</f>
        <v>-3815</v>
      </c>
      <c r="G22" s="32"/>
      <c r="H22" s="33">
        <f>-3925-230</f>
        <v>-4155</v>
      </c>
    </row>
    <row r="23" spans="1:8" ht="12.75">
      <c r="A23" s="34" t="s">
        <v>50</v>
      </c>
      <c r="B23" s="32">
        <f>SUM(B17:B22)</f>
        <v>6658</v>
      </c>
      <c r="C23" s="32"/>
      <c r="D23" s="32">
        <f>SUM(D17:D22)</f>
        <v>2759</v>
      </c>
      <c r="E23" s="32"/>
      <c r="F23" s="32">
        <f>SUM(F17:F22)</f>
        <v>14576</v>
      </c>
      <c r="G23" s="32"/>
      <c r="H23" s="32">
        <f>SUM(H17:H22)</f>
        <v>18426</v>
      </c>
    </row>
    <row r="24" spans="1:8" ht="12.75">
      <c r="A24" s="2" t="s">
        <v>51</v>
      </c>
      <c r="B24" s="33">
        <f>-220</f>
        <v>-220</v>
      </c>
      <c r="C24" s="32"/>
      <c r="D24" s="33">
        <v>-176</v>
      </c>
      <c r="E24" s="32"/>
      <c r="F24" s="33">
        <v>-726</v>
      </c>
      <c r="G24" s="32"/>
      <c r="H24" s="33">
        <v>-725</v>
      </c>
    </row>
    <row r="25" spans="1:8" ht="12.75">
      <c r="A25" s="34" t="s">
        <v>52</v>
      </c>
      <c r="B25" s="32">
        <f>SUM(B23:B24)</f>
        <v>6438</v>
      </c>
      <c r="C25" s="32"/>
      <c r="D25" s="32">
        <f>SUM(D23:D24)</f>
        <v>2583</v>
      </c>
      <c r="E25" s="32"/>
      <c r="F25" s="32">
        <f>SUM(F23:F24)</f>
        <v>13850</v>
      </c>
      <c r="G25" s="32"/>
      <c r="H25" s="32">
        <f>SUM(H23:H24)</f>
        <v>17701</v>
      </c>
    </row>
    <row r="26" spans="2:8" ht="12.75">
      <c r="B26" s="32"/>
      <c r="C26" s="32"/>
      <c r="D26" s="32"/>
      <c r="E26" s="32"/>
      <c r="F26" s="32"/>
      <c r="G26" s="32"/>
      <c r="H26" s="32"/>
    </row>
    <row r="27" spans="1:8" ht="12.75">
      <c r="A27" s="2" t="s">
        <v>53</v>
      </c>
      <c r="B27" s="32">
        <v>-1753</v>
      </c>
      <c r="C27" s="32"/>
      <c r="D27" s="32">
        <v>-521</v>
      </c>
      <c r="E27" s="32"/>
      <c r="F27" s="32">
        <v>-3901</v>
      </c>
      <c r="G27" s="32"/>
      <c r="H27" s="32">
        <v>-4136</v>
      </c>
    </row>
    <row r="28" spans="2:8" ht="12.75">
      <c r="B28" s="32"/>
      <c r="C28" s="32"/>
      <c r="D28" s="32"/>
      <c r="E28" s="32"/>
      <c r="F28" s="32"/>
      <c r="G28" s="32"/>
      <c r="H28" s="32"/>
    </row>
    <row r="29" spans="1:8" ht="12.75">
      <c r="A29" s="34" t="s">
        <v>54</v>
      </c>
      <c r="B29" s="39">
        <f>B25+B27</f>
        <v>4685</v>
      </c>
      <c r="C29" s="32"/>
      <c r="D29" s="39">
        <f>D25+D27</f>
        <v>2062</v>
      </c>
      <c r="E29" s="32"/>
      <c r="F29" s="39">
        <f>F25+F27</f>
        <v>9949</v>
      </c>
      <c r="G29" s="32"/>
      <c r="H29" s="39">
        <f>H25+H27</f>
        <v>13565</v>
      </c>
    </row>
    <row r="30" spans="2:8" ht="12.75">
      <c r="B30" s="32"/>
      <c r="C30" s="32"/>
      <c r="D30" s="32"/>
      <c r="E30" s="32"/>
      <c r="F30" s="32"/>
      <c r="G30" s="32"/>
      <c r="H30" s="32"/>
    </row>
    <row r="31" spans="1:8" ht="12.75">
      <c r="A31" s="40" t="s">
        <v>55</v>
      </c>
      <c r="B31" s="38" t="s">
        <v>20</v>
      </c>
      <c r="C31" s="32"/>
      <c r="D31" s="38" t="s">
        <v>20</v>
      </c>
      <c r="E31" s="32"/>
      <c r="F31" s="38" t="s">
        <v>20</v>
      </c>
      <c r="G31" s="32"/>
      <c r="H31" s="38" t="s">
        <v>20</v>
      </c>
    </row>
    <row r="32" spans="2:8" ht="12.75">
      <c r="B32" s="32"/>
      <c r="C32" s="32"/>
      <c r="D32" s="32"/>
      <c r="E32" s="32"/>
      <c r="F32" s="32"/>
      <c r="G32" s="32"/>
      <c r="H32" s="32"/>
    </row>
    <row r="33" spans="1:8" ht="12.75">
      <c r="A33" s="34" t="s">
        <v>21</v>
      </c>
      <c r="B33" s="41">
        <f>B29</f>
        <v>4685</v>
      </c>
      <c r="C33" s="32"/>
      <c r="D33" s="41">
        <f>D29</f>
        <v>2062</v>
      </c>
      <c r="E33" s="32"/>
      <c r="F33" s="41">
        <f>F29</f>
        <v>9949</v>
      </c>
      <c r="G33" s="32"/>
      <c r="H33" s="41">
        <f>H29</f>
        <v>13565</v>
      </c>
    </row>
    <row r="34" spans="2:8" ht="12.75">
      <c r="B34" s="32"/>
      <c r="C34" s="32"/>
      <c r="D34" s="32"/>
      <c r="E34" s="32"/>
      <c r="F34" s="32"/>
      <c r="G34" s="32"/>
      <c r="H34" s="32"/>
    </row>
    <row r="35" spans="2:8" ht="12.75">
      <c r="B35" s="32"/>
      <c r="C35" s="32"/>
      <c r="D35" s="32"/>
      <c r="E35" s="32"/>
      <c r="F35" s="32"/>
      <c r="G35" s="32"/>
      <c r="H35" s="32"/>
    </row>
    <row r="36" spans="1:8" ht="12.75">
      <c r="A36" s="5" t="s">
        <v>56</v>
      </c>
      <c r="B36" s="32"/>
      <c r="C36" s="32"/>
      <c r="D36" s="32"/>
      <c r="E36" s="32"/>
      <c r="F36" s="32"/>
      <c r="G36" s="32"/>
      <c r="H36" s="32"/>
    </row>
    <row r="37" spans="1:8" ht="12.75">
      <c r="A37" s="5" t="s">
        <v>57</v>
      </c>
      <c r="B37" s="42">
        <f>B29</f>
        <v>4685</v>
      </c>
      <c r="C37" s="32"/>
      <c r="D37" s="42">
        <f>D29</f>
        <v>2062</v>
      </c>
      <c r="E37" s="32"/>
      <c r="F37" s="42">
        <f>F29</f>
        <v>9949</v>
      </c>
      <c r="G37" s="32"/>
      <c r="H37" s="42">
        <f>H29</f>
        <v>13565</v>
      </c>
    </row>
    <row r="38" spans="1:8" ht="12.75">
      <c r="A38" s="5"/>
      <c r="B38" s="43"/>
      <c r="C38" s="43"/>
      <c r="D38" s="43"/>
      <c r="E38" s="43"/>
      <c r="F38" s="43"/>
      <c r="H38" s="43"/>
    </row>
    <row r="39" spans="1:8" ht="12.75">
      <c r="A39" s="5"/>
      <c r="B39" s="43"/>
      <c r="C39" s="43"/>
      <c r="D39" s="43"/>
      <c r="E39" s="43"/>
      <c r="F39" s="43"/>
      <c r="H39" s="43"/>
    </row>
    <row r="40" spans="1:8" ht="12.75">
      <c r="A40" s="5" t="s">
        <v>58</v>
      </c>
      <c r="B40" s="44">
        <f>(B37/132000)*100</f>
        <v>3.5492424242424243</v>
      </c>
      <c r="C40" s="45"/>
      <c r="D40" s="44">
        <f>(D37/132000)*100</f>
        <v>1.562121212121212</v>
      </c>
      <c r="E40" s="45"/>
      <c r="F40" s="44">
        <f>(F37/132000)*100</f>
        <v>7.537121212121212</v>
      </c>
      <c r="G40" s="45"/>
      <c r="H40" s="44">
        <f>(H37/132000)*100</f>
        <v>10.276515151515152</v>
      </c>
    </row>
    <row r="41" spans="1:8" ht="12.75">
      <c r="A41" s="5"/>
      <c r="B41" s="43"/>
      <c r="C41" s="43"/>
      <c r="D41" s="43"/>
      <c r="E41" s="43"/>
      <c r="F41" s="43"/>
      <c r="H41" s="46"/>
    </row>
    <row r="42" spans="1:8" ht="12.75">
      <c r="A42" s="5"/>
      <c r="B42" s="43"/>
      <c r="C42" s="43"/>
      <c r="D42" s="43"/>
      <c r="E42" s="43"/>
      <c r="F42" s="43"/>
      <c r="H42" s="46"/>
    </row>
    <row r="43" spans="1:8" ht="12.75">
      <c r="A43" s="5"/>
      <c r="B43" s="43"/>
      <c r="C43" s="43"/>
      <c r="D43" s="43"/>
      <c r="E43" s="43"/>
      <c r="F43" s="43"/>
      <c r="H43" s="46"/>
    </row>
    <row r="44" spans="1:8" ht="12.75">
      <c r="A44" s="5"/>
      <c r="B44" s="43"/>
      <c r="C44" s="43"/>
      <c r="D44" s="43"/>
      <c r="E44" s="43"/>
      <c r="F44" s="43"/>
      <c r="H44" s="46"/>
    </row>
    <row r="45" spans="1:8" ht="12.75">
      <c r="A45" s="5"/>
      <c r="B45" s="43"/>
      <c r="C45" s="43"/>
      <c r="D45" s="43"/>
      <c r="E45" s="43"/>
      <c r="F45" s="43"/>
      <c r="H45" s="46"/>
    </row>
    <row r="46" spans="1:8" ht="12.75">
      <c r="A46" s="5"/>
      <c r="B46" s="43"/>
      <c r="C46" s="43"/>
      <c r="D46" s="43"/>
      <c r="E46" s="43"/>
      <c r="F46" s="43"/>
      <c r="H46" s="46"/>
    </row>
    <row r="47" spans="1:8" ht="12.75">
      <c r="A47" s="5"/>
      <c r="B47" s="43"/>
      <c r="C47" s="43"/>
      <c r="D47" s="43"/>
      <c r="E47" s="43"/>
      <c r="F47" s="43"/>
      <c r="H47" s="46"/>
    </row>
    <row r="48" spans="1:8" ht="12.75">
      <c r="A48" s="5"/>
      <c r="B48" s="43"/>
      <c r="C48" s="43"/>
      <c r="D48" s="43"/>
      <c r="E48" s="43"/>
      <c r="F48" s="43"/>
      <c r="H48" s="46"/>
    </row>
    <row r="49" spans="1:8" ht="12.75">
      <c r="A49" s="5"/>
      <c r="B49" s="43"/>
      <c r="C49" s="43"/>
      <c r="D49" s="43"/>
      <c r="E49" s="43"/>
      <c r="F49" s="43"/>
      <c r="H49" s="46"/>
    </row>
    <row r="50" spans="1:8" ht="12.75">
      <c r="A50" s="5"/>
      <c r="B50" s="43"/>
      <c r="C50" s="43"/>
      <c r="D50" s="43"/>
      <c r="E50" s="43"/>
      <c r="F50" s="43"/>
      <c r="H50" s="46"/>
    </row>
    <row r="51" spans="1:8" ht="12.75">
      <c r="A51" s="5"/>
      <c r="B51" s="43"/>
      <c r="C51" s="43"/>
      <c r="D51" s="43"/>
      <c r="E51" s="43"/>
      <c r="F51" s="43"/>
      <c r="H51" s="46"/>
    </row>
    <row r="52" spans="1:8" ht="12.75">
      <c r="A52" s="5"/>
      <c r="B52" s="43"/>
      <c r="C52" s="43"/>
      <c r="D52" s="43"/>
      <c r="E52" s="43"/>
      <c r="F52" s="43"/>
      <c r="H52" s="46"/>
    </row>
    <row r="53" spans="1:8" ht="12.75">
      <c r="A53" s="6"/>
      <c r="B53" s="43"/>
      <c r="C53" s="43"/>
      <c r="D53" s="43"/>
      <c r="E53" s="43"/>
      <c r="F53" s="43"/>
      <c r="H53" s="46"/>
    </row>
    <row r="54" spans="1:8" ht="12.75">
      <c r="A54" s="5" t="s">
        <v>59</v>
      </c>
      <c r="B54" s="43"/>
      <c r="C54" s="43"/>
      <c r="D54" s="43"/>
      <c r="E54" s="43"/>
      <c r="F54" s="43"/>
      <c r="H54" s="46"/>
    </row>
    <row r="55" spans="1:8" ht="12.75">
      <c r="A55" s="5" t="s">
        <v>60</v>
      </c>
      <c r="B55" s="43"/>
      <c r="C55" s="43"/>
      <c r="D55" s="43"/>
      <c r="E55" s="43"/>
      <c r="F55" s="43"/>
      <c r="H55" s="46"/>
    </row>
    <row r="56" spans="1:8" ht="12.75">
      <c r="A56" s="5" t="s">
        <v>61</v>
      </c>
      <c r="B56" s="43"/>
      <c r="C56" s="43"/>
      <c r="D56" s="43"/>
      <c r="E56" s="43"/>
      <c r="F56" s="43"/>
      <c r="H56" s="46"/>
    </row>
    <row r="57" spans="1:8" ht="12.75">
      <c r="A57" s="5"/>
      <c r="B57" s="43"/>
      <c r="C57" s="43"/>
      <c r="D57" s="43"/>
      <c r="E57" s="43"/>
      <c r="F57" s="43"/>
      <c r="G57" s="47"/>
      <c r="H57" s="46"/>
    </row>
    <row r="58" spans="1:8" ht="12.75">
      <c r="A58" s="6"/>
      <c r="B58" s="43"/>
      <c r="C58" s="43"/>
      <c r="D58" s="43"/>
      <c r="E58" s="43"/>
      <c r="F58" s="43"/>
      <c r="H58" s="46"/>
    </row>
    <row r="59" spans="1:8" ht="15" customHeight="1">
      <c r="A59" s="5"/>
      <c r="B59" s="43"/>
      <c r="C59" s="43"/>
      <c r="D59" s="43"/>
      <c r="E59" s="43"/>
      <c r="F59" s="43"/>
      <c r="H59" s="46"/>
    </row>
    <row r="60" spans="1:8" ht="15" customHeight="1">
      <c r="A60" s="5"/>
      <c r="B60" s="43"/>
      <c r="C60" s="43"/>
      <c r="D60" s="43"/>
      <c r="E60" s="43"/>
      <c r="F60" s="43"/>
      <c r="H60" s="43"/>
    </row>
    <row r="61" spans="1:8" ht="12.75">
      <c r="A61" s="5"/>
      <c r="B61" s="43"/>
      <c r="C61" s="43"/>
      <c r="D61" s="43"/>
      <c r="E61" s="43"/>
      <c r="F61" s="43"/>
      <c r="H61" s="46"/>
    </row>
    <row r="62" spans="1:8" ht="12.75">
      <c r="A62" s="5"/>
      <c r="B62" s="43"/>
      <c r="C62" s="43"/>
      <c r="D62" s="43"/>
      <c r="E62" s="43"/>
      <c r="F62" s="43"/>
      <c r="H62" s="46"/>
    </row>
    <row r="63" spans="1:8" ht="12.75" customHeight="1">
      <c r="A63" s="6"/>
      <c r="B63" s="43"/>
      <c r="C63" s="43"/>
      <c r="D63" s="43"/>
      <c r="E63" s="43"/>
      <c r="F63" s="43"/>
      <c r="H63" s="46"/>
    </row>
    <row r="64" spans="1:8" ht="12.75">
      <c r="A64" s="6"/>
      <c r="B64" s="43"/>
      <c r="C64" s="43"/>
      <c r="D64" s="43"/>
      <c r="E64" s="43"/>
      <c r="F64" s="43"/>
      <c r="H64" s="43"/>
    </row>
    <row r="65" spans="1:8" ht="12.75">
      <c r="A65" s="6"/>
      <c r="B65" s="43"/>
      <c r="C65" s="43"/>
      <c r="D65" s="43"/>
      <c r="E65" s="43"/>
      <c r="F65" s="43"/>
      <c r="H65" s="43"/>
    </row>
    <row r="66" spans="1:8" ht="12.75">
      <c r="A66" s="6"/>
      <c r="B66" s="43"/>
      <c r="C66" s="43"/>
      <c r="D66" s="43"/>
      <c r="E66" s="43"/>
      <c r="F66" s="43"/>
      <c r="H66" s="43"/>
    </row>
    <row r="67" spans="1:8" ht="12.75" customHeight="1">
      <c r="A67" s="6"/>
      <c r="B67" s="43"/>
      <c r="C67" s="43"/>
      <c r="D67" s="43"/>
      <c r="E67" s="43"/>
      <c r="F67" s="43"/>
      <c r="H67" s="46"/>
    </row>
    <row r="68" spans="1:8" ht="15" customHeight="1">
      <c r="A68" s="6"/>
      <c r="H68" s="47"/>
    </row>
    <row r="69" spans="1:8" ht="12.75">
      <c r="A69" s="5"/>
      <c r="H69" s="5"/>
    </row>
    <row r="70" spans="1:8" ht="12.75">
      <c r="A70" s="34"/>
      <c r="H70" s="48"/>
    </row>
    <row r="71" ht="12.75">
      <c r="H71" s="49"/>
    </row>
    <row r="72" ht="12.75">
      <c r="G72" s="50"/>
    </row>
  </sheetData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4">
      <selection activeCell="B38" sqref="B38"/>
    </sheetView>
  </sheetViews>
  <sheetFormatPr defaultColWidth="9.140625" defaultRowHeight="12.75"/>
  <cols>
    <col min="1" max="1" width="56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63</v>
      </c>
      <c r="B3" s="21"/>
      <c r="C3" s="21"/>
      <c r="D3" s="3"/>
    </row>
    <row r="4" spans="1:4" ht="6.75" customHeight="1">
      <c r="A4" s="5"/>
      <c r="D4" s="5"/>
    </row>
    <row r="5" spans="1:4" ht="12.75">
      <c r="A5" s="6" t="s">
        <v>64</v>
      </c>
      <c r="D5" s="5"/>
    </row>
    <row r="6" spans="1:15" ht="15.75" customHeight="1">
      <c r="A6" s="22"/>
      <c r="B6" s="22" t="s">
        <v>65</v>
      </c>
      <c r="C6" s="22"/>
      <c r="D6" s="22" t="s">
        <v>65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22"/>
      <c r="B7" s="22" t="s">
        <v>66</v>
      </c>
      <c r="C7" s="22"/>
      <c r="D7" s="22" t="s">
        <v>66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22"/>
      <c r="B8" s="22" t="s">
        <v>40</v>
      </c>
      <c r="C8" s="22"/>
      <c r="D8" s="22" t="s">
        <v>41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42</v>
      </c>
      <c r="C9" s="26"/>
      <c r="D9" s="27" t="s">
        <v>42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29"/>
      <c r="B10" s="30"/>
      <c r="C10" s="30"/>
      <c r="D10" s="3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67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68</v>
      </c>
      <c r="B12" s="32">
        <v>13850</v>
      </c>
      <c r="C12" s="32"/>
      <c r="D12" s="32">
        <v>17701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69</v>
      </c>
      <c r="B13" s="32"/>
      <c r="C13" s="32"/>
      <c r="D13" s="3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70</v>
      </c>
      <c r="B14" s="51">
        <v>3554</v>
      </c>
      <c r="C14" s="32"/>
      <c r="D14" s="51">
        <v>4038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1" t="s">
        <v>71</v>
      </c>
      <c r="B15" s="52">
        <v>726</v>
      </c>
      <c r="C15" s="32"/>
      <c r="D15" s="52">
        <v>725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1" t="s">
        <v>72</v>
      </c>
      <c r="B16" s="52">
        <v>-533</v>
      </c>
      <c r="C16" s="32"/>
      <c r="D16" s="52">
        <v>-394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73</v>
      </c>
      <c r="B17" s="53">
        <v>-132</v>
      </c>
      <c r="C17" s="32"/>
      <c r="D17" s="53">
        <v>929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74</v>
      </c>
      <c r="B18" s="54">
        <f>SUM(B12:B17)</f>
        <v>17465</v>
      </c>
      <c r="C18" s="36"/>
      <c r="D18" s="54">
        <f>SUM(D12:D17)</f>
        <v>22999</v>
      </c>
    </row>
    <row r="19" spans="2:4" ht="10.5" customHeight="1">
      <c r="B19" s="54"/>
      <c r="C19" s="36"/>
      <c r="D19" s="54"/>
    </row>
    <row r="20" spans="1:4" ht="12.75">
      <c r="A20" s="2" t="s">
        <v>75</v>
      </c>
      <c r="B20" s="52">
        <v>-8318</v>
      </c>
      <c r="C20" s="32"/>
      <c r="D20" s="52">
        <v>3373</v>
      </c>
    </row>
    <row r="21" spans="1:4" ht="12.75">
      <c r="A21" s="2" t="s">
        <v>76</v>
      </c>
      <c r="B21" s="52">
        <v>-3628</v>
      </c>
      <c r="C21" s="32"/>
      <c r="D21" s="52">
        <v>4315</v>
      </c>
    </row>
    <row r="22" spans="1:4" ht="12.75">
      <c r="A22" s="2" t="s">
        <v>77</v>
      </c>
      <c r="B22" s="52">
        <v>-490</v>
      </c>
      <c r="C22" s="32"/>
      <c r="D22" s="52">
        <v>-6003</v>
      </c>
    </row>
    <row r="23" spans="1:4" ht="12.75">
      <c r="A23" s="2" t="s">
        <v>78</v>
      </c>
      <c r="B23" s="53">
        <v>-3892</v>
      </c>
      <c r="C23" s="32"/>
      <c r="D23" s="53">
        <v>-4660</v>
      </c>
    </row>
    <row r="24" spans="2:4" ht="9.75" customHeight="1">
      <c r="B24" s="32"/>
      <c r="C24" s="32"/>
      <c r="D24" s="32"/>
    </row>
    <row r="25" spans="1:4" ht="12.75">
      <c r="A25" s="2" t="s">
        <v>79</v>
      </c>
      <c r="B25" s="32">
        <f>SUM(B18:B23)</f>
        <v>1137</v>
      </c>
      <c r="C25" s="32"/>
      <c r="D25" s="32">
        <f>SUM(D18:D23)</f>
        <v>20024</v>
      </c>
    </row>
    <row r="26" spans="2:4" ht="10.5" customHeight="1">
      <c r="B26" s="32"/>
      <c r="C26" s="32"/>
      <c r="D26" s="32"/>
    </row>
    <row r="27" spans="1:4" ht="12.75">
      <c r="A27" s="34" t="s">
        <v>80</v>
      </c>
      <c r="B27" s="32"/>
      <c r="C27" s="32"/>
      <c r="D27" s="32"/>
    </row>
    <row r="28" spans="1:4" ht="12.75">
      <c r="A28" s="2" t="s">
        <v>81</v>
      </c>
      <c r="B28" s="51">
        <v>-3620</v>
      </c>
      <c r="C28" s="32"/>
      <c r="D28" s="51">
        <v>-2748</v>
      </c>
    </row>
    <row r="29" spans="1:4" ht="12.75">
      <c r="A29" s="2" t="s">
        <v>82</v>
      </c>
      <c r="B29" s="54">
        <v>89</v>
      </c>
      <c r="C29" s="32"/>
      <c r="D29" s="52">
        <v>15</v>
      </c>
    </row>
    <row r="30" spans="1:4" ht="12.75">
      <c r="A30" s="2" t="s">
        <v>83</v>
      </c>
      <c r="B30" s="53">
        <v>533</v>
      </c>
      <c r="C30" s="32"/>
      <c r="D30" s="53">
        <v>394</v>
      </c>
    </row>
    <row r="31" spans="2:4" ht="9.75" customHeight="1">
      <c r="B31" s="32"/>
      <c r="C31" s="32"/>
      <c r="D31" s="32"/>
    </row>
    <row r="32" spans="1:4" ht="12.75">
      <c r="A32" s="2" t="s">
        <v>84</v>
      </c>
      <c r="B32" s="32">
        <f>SUM(B28:B30)</f>
        <v>-2998</v>
      </c>
      <c r="C32" s="32"/>
      <c r="D32" s="32">
        <f>SUM(D28:D30)</f>
        <v>-2339</v>
      </c>
    </row>
    <row r="33" spans="2:4" ht="12.75">
      <c r="B33" s="32"/>
      <c r="C33" s="32"/>
      <c r="D33" s="32"/>
    </row>
    <row r="34" spans="1:4" ht="12.75">
      <c r="A34" s="34" t="s">
        <v>85</v>
      </c>
      <c r="B34" s="32"/>
      <c r="C34" s="32"/>
      <c r="D34" s="32"/>
    </row>
    <row r="35" spans="1:4" ht="12.75">
      <c r="A35" s="2" t="s">
        <v>86</v>
      </c>
      <c r="B35" s="51">
        <v>-726</v>
      </c>
      <c r="C35" s="32"/>
      <c r="D35" s="51">
        <v>-725</v>
      </c>
    </row>
    <row r="36" spans="1:4" ht="12.75">
      <c r="A36" s="2" t="s">
        <v>87</v>
      </c>
      <c r="B36" s="52">
        <v>-4950</v>
      </c>
      <c r="C36" s="32"/>
      <c r="D36" s="52">
        <v>-3960</v>
      </c>
    </row>
    <row r="37" spans="1:4" ht="12.75">
      <c r="A37" s="2" t="s">
        <v>88</v>
      </c>
      <c r="B37" s="54">
        <v>2820</v>
      </c>
      <c r="C37" s="32"/>
      <c r="D37" s="54">
        <v>474</v>
      </c>
    </row>
    <row r="38" spans="1:5" ht="12.75">
      <c r="A38" s="2" t="s">
        <v>89</v>
      </c>
      <c r="B38" s="52">
        <v>-29</v>
      </c>
      <c r="C38" s="32"/>
      <c r="D38" s="52">
        <v>-28</v>
      </c>
      <c r="E38" s="5"/>
    </row>
    <row r="39" spans="1:5" ht="12.75">
      <c r="A39" s="2" t="s">
        <v>90</v>
      </c>
      <c r="B39" s="53">
        <v>-477</v>
      </c>
      <c r="C39" s="32"/>
      <c r="D39" s="53">
        <v>-953</v>
      </c>
      <c r="E39" s="5"/>
    </row>
    <row r="40" spans="1:5" ht="9" customHeight="1">
      <c r="A40" s="34"/>
      <c r="B40" s="32"/>
      <c r="C40" s="32"/>
      <c r="D40" s="55"/>
      <c r="E40" s="5"/>
    </row>
    <row r="41" spans="1:5" ht="12.75">
      <c r="A41" s="2" t="s">
        <v>91</v>
      </c>
      <c r="B41" s="32">
        <f>SUM(B35:B39)</f>
        <v>-3362</v>
      </c>
      <c r="C41" s="32"/>
      <c r="D41" s="55">
        <f>SUM(D35:D39)</f>
        <v>-5192</v>
      </c>
      <c r="E41" s="5"/>
    </row>
    <row r="42" spans="1:5" ht="12.75">
      <c r="A42" s="34"/>
      <c r="B42" s="33"/>
      <c r="C42" s="32"/>
      <c r="D42" s="56"/>
      <c r="E42" s="5"/>
    </row>
    <row r="43" spans="1:5" ht="15" customHeight="1">
      <c r="A43" s="2" t="s">
        <v>92</v>
      </c>
      <c r="B43" s="32">
        <f>B41+B32+B25</f>
        <v>-5223</v>
      </c>
      <c r="C43" s="32"/>
      <c r="D43" s="55">
        <f>D41+D32+D25</f>
        <v>12493</v>
      </c>
      <c r="E43" s="5"/>
    </row>
    <row r="44" spans="2:5" ht="10.5" customHeight="1">
      <c r="B44" s="32"/>
      <c r="C44" s="32"/>
      <c r="D44" s="32"/>
      <c r="E44" s="5"/>
    </row>
    <row r="45" spans="1:5" ht="12.75">
      <c r="A45" s="2" t="s">
        <v>93</v>
      </c>
      <c r="B45" s="32">
        <v>52145</v>
      </c>
      <c r="C45" s="32"/>
      <c r="D45" s="55">
        <v>33395</v>
      </c>
      <c r="E45" s="5"/>
    </row>
    <row r="46" spans="2:5" ht="12.75">
      <c r="B46" s="32"/>
      <c r="C46" s="32"/>
      <c r="D46" s="55"/>
      <c r="E46" s="5"/>
    </row>
    <row r="47" spans="1:5" ht="12.75" customHeight="1">
      <c r="A47" s="2" t="s">
        <v>94</v>
      </c>
      <c r="B47" s="41">
        <f>B43+B45</f>
        <v>46922</v>
      </c>
      <c r="C47" s="32"/>
      <c r="D47" s="57">
        <f>D43+D45</f>
        <v>45888</v>
      </c>
      <c r="E47" s="5"/>
    </row>
    <row r="48" spans="1:5" ht="8.25" customHeight="1">
      <c r="A48" s="34"/>
      <c r="B48" s="32"/>
      <c r="C48" s="32"/>
      <c r="D48" s="32"/>
      <c r="E48" s="5"/>
    </row>
    <row r="49" spans="1:4" ht="6.75" customHeight="1">
      <c r="A49" s="34"/>
      <c r="B49" s="32"/>
      <c r="C49" s="32"/>
      <c r="D49" s="32"/>
    </row>
    <row r="50" spans="1:4" ht="12.75">
      <c r="A50" s="34" t="s">
        <v>95</v>
      </c>
      <c r="B50" s="32"/>
      <c r="C50" s="32"/>
      <c r="D50" s="32"/>
    </row>
    <row r="51" spans="1:4" ht="12.75" customHeight="1">
      <c r="A51" s="5" t="s">
        <v>96</v>
      </c>
      <c r="B51" s="32">
        <v>30564</v>
      </c>
      <c r="C51" s="32"/>
      <c r="D51" s="32">
        <v>32306</v>
      </c>
    </row>
    <row r="52" spans="1:4" ht="12.75" customHeight="1">
      <c r="A52" s="5" t="s">
        <v>97</v>
      </c>
      <c r="B52" s="32">
        <v>16358</v>
      </c>
      <c r="C52" s="32"/>
      <c r="D52" s="32">
        <v>13582</v>
      </c>
    </row>
    <row r="53" spans="2:4" ht="12.75">
      <c r="B53" s="32"/>
      <c r="C53" s="32"/>
      <c r="D53" s="55"/>
    </row>
    <row r="54" spans="2:4" ht="12.75">
      <c r="B54" s="41">
        <f>SUM(B51:B52)</f>
        <v>46922</v>
      </c>
      <c r="C54" s="35"/>
      <c r="D54" s="57">
        <f>SUM(D51:D52)</f>
        <v>45888</v>
      </c>
    </row>
    <row r="55" spans="3:4" ht="9.75" customHeight="1">
      <c r="C55" s="50"/>
      <c r="D55" s="5"/>
    </row>
    <row r="56" spans="3:4" ht="11.25" customHeight="1">
      <c r="C56" s="50"/>
      <c r="D56" s="5"/>
    </row>
    <row r="57" ht="12.75">
      <c r="A57" s="5" t="s">
        <v>98</v>
      </c>
    </row>
    <row r="58" ht="12.75">
      <c r="A58" s="5" t="s">
        <v>99</v>
      </c>
    </row>
    <row r="59" ht="12.75">
      <c r="A59" s="5" t="s">
        <v>100</v>
      </c>
    </row>
  </sheetData>
  <printOptions/>
  <pageMargins left="0.5" right="0.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5">
      <selection activeCell="A52" sqref="A52"/>
    </sheetView>
  </sheetViews>
  <sheetFormatPr defaultColWidth="9.140625" defaultRowHeight="12.75"/>
  <cols>
    <col min="1" max="1" width="55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101</v>
      </c>
      <c r="B3" s="21"/>
      <c r="C3" s="21"/>
      <c r="D3" s="3"/>
    </row>
    <row r="4" spans="1:4" ht="12.75">
      <c r="A4" s="5"/>
      <c r="D4" s="5"/>
    </row>
    <row r="5" spans="1:4" ht="12.75">
      <c r="A5" s="6" t="s">
        <v>102</v>
      </c>
      <c r="D5" s="5"/>
    </row>
    <row r="6" spans="1:15" ht="15.75" customHeight="1">
      <c r="A6" s="22"/>
      <c r="B6" s="22" t="s">
        <v>103</v>
      </c>
      <c r="C6" s="22"/>
      <c r="D6" s="22" t="s">
        <v>104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105</v>
      </c>
      <c r="C7" s="22"/>
      <c r="D7" s="22" t="s">
        <v>105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40</v>
      </c>
      <c r="C8" s="22"/>
      <c r="D8" s="22" t="s">
        <v>106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42</v>
      </c>
      <c r="C9" s="26"/>
      <c r="D9" s="27" t="s">
        <v>42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9" t="s">
        <v>107</v>
      </c>
      <c r="B10" s="30"/>
      <c r="C10" s="30"/>
      <c r="D10" s="3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108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109</v>
      </c>
      <c r="B12" s="32">
        <v>48857</v>
      </c>
      <c r="C12" s="32"/>
      <c r="D12" s="58">
        <v>48784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110</v>
      </c>
      <c r="B13" s="32">
        <v>445</v>
      </c>
      <c r="C13" s="32"/>
      <c r="D13" s="59">
        <v>445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111</v>
      </c>
      <c r="B14" s="32">
        <v>27</v>
      </c>
      <c r="C14" s="32"/>
      <c r="D14" s="55">
        <v>34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1" t="s">
        <v>112</v>
      </c>
      <c r="B15" s="60">
        <v>265</v>
      </c>
      <c r="C15" s="32"/>
      <c r="D15" s="56">
        <v>265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34" t="s">
        <v>113</v>
      </c>
      <c r="B16" s="35">
        <f>SUM(B12:B15)</f>
        <v>49594</v>
      </c>
      <c r="C16" s="36"/>
      <c r="D16" s="35">
        <f>SUM(D12:D15)</f>
        <v>49528</v>
      </c>
    </row>
    <row r="17" spans="1:4" ht="12.75">
      <c r="A17" s="37"/>
      <c r="B17" s="38"/>
      <c r="C17" s="38"/>
      <c r="D17" s="38"/>
    </row>
    <row r="18" spans="1:4" ht="12.75">
      <c r="A18" s="34" t="s">
        <v>114</v>
      </c>
      <c r="B18" s="32"/>
      <c r="C18" s="32"/>
      <c r="D18" s="58"/>
    </row>
    <row r="19" spans="1:4" ht="12.75">
      <c r="A19" s="2" t="s">
        <v>115</v>
      </c>
      <c r="B19" s="51">
        <v>45039</v>
      </c>
      <c r="C19" s="32"/>
      <c r="D19" s="51">
        <v>36721</v>
      </c>
    </row>
    <row r="20" spans="1:4" ht="12.75">
      <c r="A20" s="2" t="s">
        <v>116</v>
      </c>
      <c r="B20" s="52">
        <v>58408</v>
      </c>
      <c r="C20" s="32"/>
      <c r="D20" s="52">
        <f>54778</f>
        <v>54778</v>
      </c>
    </row>
    <row r="21" spans="1:4" ht="12.75">
      <c r="A21" s="2" t="s">
        <v>117</v>
      </c>
      <c r="B21" s="52">
        <v>2401</v>
      </c>
      <c r="C21" s="32"/>
      <c r="D21" s="52">
        <f>61+2387</f>
        <v>2448</v>
      </c>
    </row>
    <row r="22" spans="1:4" ht="12.75">
      <c r="A22" s="2" t="s">
        <v>118</v>
      </c>
      <c r="B22" s="54">
        <v>3901</v>
      </c>
      <c r="C22" s="32"/>
      <c r="D22" s="52">
        <v>3882</v>
      </c>
    </row>
    <row r="23" spans="1:4" ht="12.75">
      <c r="A23" s="2" t="s">
        <v>96</v>
      </c>
      <c r="B23" s="53">
        <v>46922</v>
      </c>
      <c r="C23" s="32"/>
      <c r="D23" s="53">
        <v>52146</v>
      </c>
    </row>
    <row r="24" spans="1:4" ht="12.75">
      <c r="A24" s="34" t="s">
        <v>119</v>
      </c>
      <c r="B24" s="32">
        <f>SUM(B19:B23)</f>
        <v>156671</v>
      </c>
      <c r="C24" s="32"/>
      <c r="D24" s="32">
        <f>SUM(D19:D23)</f>
        <v>149975</v>
      </c>
    </row>
    <row r="25" spans="2:4" ht="12.75">
      <c r="B25" s="32"/>
      <c r="C25" s="32"/>
      <c r="D25" s="32"/>
    </row>
    <row r="26" spans="1:4" ht="12.75">
      <c r="A26" s="34" t="s">
        <v>120</v>
      </c>
      <c r="B26" s="41">
        <f>B24+B16</f>
        <v>206265</v>
      </c>
      <c r="C26" s="32"/>
      <c r="D26" s="41">
        <f>D24+D16</f>
        <v>199503</v>
      </c>
    </row>
    <row r="27" spans="2:4" ht="12.75">
      <c r="B27" s="32"/>
      <c r="C27" s="32"/>
      <c r="D27" s="32"/>
    </row>
    <row r="28" spans="2:4" ht="12.75">
      <c r="B28" s="32"/>
      <c r="C28" s="32"/>
      <c r="D28" s="32"/>
    </row>
    <row r="29" spans="1:4" ht="12.75">
      <c r="A29" s="34" t="s">
        <v>121</v>
      </c>
      <c r="B29" s="32"/>
      <c r="C29" s="32"/>
      <c r="D29" s="32"/>
    </row>
    <row r="30" spans="1:4" ht="12.75">
      <c r="A30" s="2" t="s">
        <v>122</v>
      </c>
      <c r="B30" s="32">
        <v>66000</v>
      </c>
      <c r="C30" s="32"/>
      <c r="D30" s="32">
        <v>66000</v>
      </c>
    </row>
    <row r="31" spans="1:4" ht="12.75">
      <c r="A31" s="2" t="s">
        <v>123</v>
      </c>
      <c r="B31" s="32">
        <v>10581</v>
      </c>
      <c r="C31" s="32"/>
      <c r="D31" s="32">
        <v>10581</v>
      </c>
    </row>
    <row r="32" spans="1:4" ht="12.75">
      <c r="A32" s="2" t="s">
        <v>124</v>
      </c>
      <c r="B32" s="33">
        <v>93868</v>
      </c>
      <c r="C32" s="32"/>
      <c r="D32" s="33">
        <v>88869</v>
      </c>
    </row>
    <row r="33" spans="1:4" ht="12.75">
      <c r="A33" s="34" t="s">
        <v>125</v>
      </c>
      <c r="B33" s="32">
        <f>SUM(B30:B32)</f>
        <v>170449</v>
      </c>
      <c r="C33" s="32"/>
      <c r="D33" s="32">
        <f>SUM(D30:D32)</f>
        <v>165450</v>
      </c>
    </row>
    <row r="34" spans="2:4" ht="12.75">
      <c r="B34" s="32"/>
      <c r="C34" s="32"/>
      <c r="D34" s="55"/>
    </row>
    <row r="35" spans="1:4" ht="12.75">
      <c r="A35" s="34" t="s">
        <v>126</v>
      </c>
      <c r="B35" s="32"/>
      <c r="C35" s="32"/>
      <c r="D35" s="55"/>
    </row>
    <row r="36" spans="1:4" ht="12.75">
      <c r="A36" s="2" t="s">
        <v>127</v>
      </c>
      <c r="B36" s="51">
        <v>403</v>
      </c>
      <c r="C36" s="32"/>
      <c r="D36" s="61">
        <v>403</v>
      </c>
    </row>
    <row r="37" spans="1:4" ht="12.75">
      <c r="A37" s="2" t="s">
        <v>128</v>
      </c>
      <c r="B37" s="52">
        <v>3114</v>
      </c>
      <c r="C37" s="32"/>
      <c r="D37" s="62">
        <v>3114</v>
      </c>
    </row>
    <row r="38" spans="1:4" ht="12.75">
      <c r="A38" s="34" t="s">
        <v>129</v>
      </c>
      <c r="B38" s="63">
        <f>SUM(B36:B37)</f>
        <v>3517</v>
      </c>
      <c r="C38" s="32"/>
      <c r="D38" s="64">
        <f>SUM(D36:D37)</f>
        <v>3517</v>
      </c>
    </row>
    <row r="39" spans="2:4" ht="12.75">
      <c r="B39" s="52"/>
      <c r="C39" s="32"/>
      <c r="D39" s="62"/>
    </row>
    <row r="40" spans="1:4" ht="12.75">
      <c r="A40" s="34" t="s">
        <v>130</v>
      </c>
      <c r="B40" s="52"/>
      <c r="C40" s="32"/>
      <c r="D40" s="62"/>
    </row>
    <row r="41" spans="1:4" ht="15" customHeight="1">
      <c r="A41" s="2" t="s">
        <v>131</v>
      </c>
      <c r="B41" s="52">
        <v>10326</v>
      </c>
      <c r="C41" s="32"/>
      <c r="D41" s="62">
        <v>10852</v>
      </c>
    </row>
    <row r="42" spans="1:4" ht="15" customHeight="1">
      <c r="A42" s="2" t="s">
        <v>132</v>
      </c>
      <c r="B42" s="52">
        <v>2974</v>
      </c>
      <c r="C42" s="32"/>
      <c r="D42" s="52">
        <v>3027</v>
      </c>
    </row>
    <row r="43" spans="1:4" ht="12.75">
      <c r="A43" s="2" t="s">
        <v>127</v>
      </c>
      <c r="B43" s="52">
        <v>18970</v>
      </c>
      <c r="C43" s="32"/>
      <c r="D43" s="62">
        <v>16657</v>
      </c>
    </row>
    <row r="44" spans="1:4" ht="12.75">
      <c r="A44" s="2" t="s">
        <v>133</v>
      </c>
      <c r="B44" s="54">
        <v>29</v>
      </c>
      <c r="C44" s="32"/>
      <c r="D44" s="65" t="s">
        <v>20</v>
      </c>
    </row>
    <row r="45" spans="1:4" ht="12.75" customHeight="1">
      <c r="A45" s="34" t="s">
        <v>134</v>
      </c>
      <c r="B45" s="63">
        <f>SUM(B41:B44)</f>
        <v>32299</v>
      </c>
      <c r="C45" s="32"/>
      <c r="D45" s="64">
        <f>SUM(D41:D44)</f>
        <v>30536</v>
      </c>
    </row>
    <row r="46" spans="1:4" ht="12.75">
      <c r="A46" s="34"/>
      <c r="B46" s="32"/>
      <c r="C46" s="32"/>
      <c r="D46" s="32"/>
    </row>
    <row r="47" spans="1:4" ht="12.75">
      <c r="A47" s="34" t="s">
        <v>135</v>
      </c>
      <c r="B47" s="32">
        <f>B45+B38</f>
        <v>35816</v>
      </c>
      <c r="C47" s="32"/>
      <c r="D47" s="32">
        <f>D45+D38</f>
        <v>34053</v>
      </c>
    </row>
    <row r="48" spans="1:4" ht="12.75">
      <c r="A48" s="34"/>
      <c r="B48" s="32"/>
      <c r="C48" s="32"/>
      <c r="D48" s="32"/>
    </row>
    <row r="49" spans="1:4" ht="12.75" customHeight="1">
      <c r="A49" s="34" t="s">
        <v>136</v>
      </c>
      <c r="B49" s="41">
        <f>B47+B33</f>
        <v>206265</v>
      </c>
      <c r="C49" s="32"/>
      <c r="D49" s="57">
        <f>D33+D47</f>
        <v>199503</v>
      </c>
    </row>
    <row r="50" spans="1:4" ht="15" customHeight="1">
      <c r="A50" s="34"/>
      <c r="D50" s="47"/>
    </row>
    <row r="51" spans="1:4" ht="15" customHeight="1">
      <c r="A51" s="34"/>
      <c r="D51" s="47"/>
    </row>
    <row r="52" ht="12.75">
      <c r="A52" s="5" t="s">
        <v>137</v>
      </c>
    </row>
    <row r="53" ht="12.75">
      <c r="A53" s="5" t="s">
        <v>138</v>
      </c>
    </row>
    <row r="54" ht="12.75">
      <c r="A54" s="5" t="s">
        <v>139</v>
      </c>
    </row>
  </sheetData>
  <printOptions/>
  <pageMargins left="0.5" right="0.5" top="0.7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/>
  <cp:lastPrinted>2012-11-19T08:40:24Z</cp:lastPrinted>
  <dcterms:created xsi:type="dcterms:W3CDTF">1999-11-23T06:00:06Z</dcterms:created>
  <dcterms:modified xsi:type="dcterms:W3CDTF">2012-11-22T09:09:27Z</dcterms:modified>
  <cp:category/>
  <cp:version/>
  <cp:contentType/>
  <cp:contentStatus/>
  <cp:revision>2</cp:revision>
</cp:coreProperties>
</file>